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l_ko.PC04088\Downloads\"/>
    </mc:Choice>
  </mc:AlternateContent>
  <bookViews>
    <workbookView xWindow="0" yWindow="0" windowWidth="14565" windowHeight="6015"/>
  </bookViews>
  <sheets>
    <sheet name="GroupA" sheetId="4" r:id="rId1"/>
  </sheets>
  <definedNames>
    <definedName name="home">GroupA!$A$12:$A$34</definedName>
    <definedName name="homescore">GroupA!$C$12:$C$34</definedName>
    <definedName name="visitor">GroupA!$B$12:$B$34</definedName>
    <definedName name="visitorscore">GroupA!$E$12:$E$34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4" l="1"/>
  <c r="B24" i="4"/>
  <c r="A25" i="4"/>
  <c r="B25" i="4"/>
  <c r="A26" i="4"/>
  <c r="B26" i="4"/>
  <c r="A27" i="4"/>
  <c r="B27" i="4"/>
  <c r="A28" i="4"/>
  <c r="B28" i="4"/>
  <c r="A29" i="4"/>
  <c r="B29" i="4"/>
  <c r="A30" i="4"/>
  <c r="B30" i="4"/>
  <c r="A31" i="4"/>
  <c r="B31" i="4"/>
  <c r="A32" i="4"/>
  <c r="B32" i="4"/>
  <c r="A33" i="4"/>
  <c r="B33" i="4"/>
  <c r="S7" i="4" l="1"/>
  <c r="S6" i="4"/>
  <c r="S5" i="4"/>
  <c r="S4" i="4"/>
  <c r="S3" i="4"/>
  <c r="T7" i="4" l="1" a="1"/>
  <c r="V7" i="4" a="1"/>
  <c r="U6" i="4" a="1"/>
  <c r="V6" i="4" a="1"/>
  <c r="W3" i="4" a="1"/>
  <c r="T7" i="4" l="1"/>
  <c r="W3" i="4"/>
  <c r="V7" i="4"/>
  <c r="V6" i="4"/>
  <c r="U6" i="4"/>
  <c r="X5" i="4"/>
  <c r="Y4" i="4"/>
  <c r="V3" i="4" a="1"/>
  <c r="V3" i="4" s="1"/>
  <c r="U3" i="4" a="1"/>
  <c r="U3" i="4" s="1"/>
  <c r="Y6" i="4"/>
  <c r="U5" i="4" a="1"/>
  <c r="U5" i="4" s="1"/>
  <c r="Y3" i="4"/>
  <c r="W6" i="4" a="1"/>
  <c r="W6" i="4" s="1"/>
  <c r="X6" i="4"/>
  <c r="X7" i="4"/>
  <c r="Y5" i="4"/>
  <c r="T3" i="4" a="1"/>
  <c r="T3" i="4" s="1"/>
  <c r="T5" i="4" a="1"/>
  <c r="T5" i="4" s="1"/>
  <c r="W5" i="4" a="1"/>
  <c r="W5" i="4" s="1"/>
  <c r="W4" i="4" a="1"/>
  <c r="W4" i="4" s="1"/>
  <c r="X4" i="4"/>
  <c r="U7" i="4" a="1"/>
  <c r="U7" i="4" s="1"/>
  <c r="W7" i="4" a="1"/>
  <c r="W7" i="4" s="1"/>
  <c r="X3" i="4"/>
  <c r="T6" i="4" a="1"/>
  <c r="T6" i="4" s="1"/>
  <c r="V5" i="4" a="1"/>
  <c r="V5" i="4" s="1"/>
  <c r="U4" i="4" a="1"/>
  <c r="U4" i="4" s="1"/>
  <c r="V4" i="4" a="1"/>
  <c r="V4" i="4" s="1"/>
  <c r="Y7" i="4"/>
  <c r="T4" i="4" a="1"/>
  <c r="T4" i="4" s="1"/>
  <c r="Z5" i="4" l="1"/>
  <c r="AA7" i="4"/>
  <c r="AA3" i="4"/>
  <c r="AA6" i="4"/>
  <c r="AA5" i="4"/>
  <c r="AB5" i="4" s="1"/>
  <c r="Z4" i="4"/>
  <c r="AA4" i="4"/>
  <c r="Z7" i="4"/>
  <c r="Z6" i="4"/>
  <c r="Z3" i="4"/>
  <c r="AB6" i="4" l="1"/>
  <c r="AB3" i="4"/>
  <c r="AB7" i="4"/>
  <c r="AB4" i="4"/>
</calcChain>
</file>

<file path=xl/sharedStrings.xml><?xml version="1.0" encoding="utf-8"?>
<sst xmlns="http://schemas.openxmlformats.org/spreadsheetml/2006/main" count="73" uniqueCount="21">
  <si>
    <t>GROUP A</t>
  </si>
  <si>
    <t>Team name</t>
  </si>
  <si>
    <t>Table</t>
  </si>
  <si>
    <t>:</t>
  </si>
  <si>
    <t>GP</t>
  </si>
  <si>
    <t>W</t>
  </si>
  <si>
    <t>D</t>
  </si>
  <si>
    <t>L</t>
  </si>
  <si>
    <t>GF</t>
  </si>
  <si>
    <t>GA</t>
  </si>
  <si>
    <t>GD</t>
  </si>
  <si>
    <t>PTS</t>
  </si>
  <si>
    <t>rank</t>
  </si>
  <si>
    <t>ROUND 1</t>
  </si>
  <si>
    <t>ROUND 2</t>
  </si>
  <si>
    <t>Bonus/penalty points</t>
  </si>
  <si>
    <t>Blice</t>
  </si>
  <si>
    <t>Blīdene</t>
  </si>
  <si>
    <t>U35+</t>
  </si>
  <si>
    <t>Alsunga</t>
  </si>
  <si>
    <t>BK Dēmons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</si>
</sst>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0" tint="-0.499984740745262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Fill="1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ont="1" applyFill="1"/>
    <xf numFmtId="0" fontId="1" fillId="0" borderId="1" xfId="0" applyFont="1" applyFill="1" applyBorder="1"/>
    <xf numFmtId="0" fontId="3" fillId="0" borderId="2" xfId="0" applyFont="1" applyBorder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ill="1" applyBorder="1"/>
    <xf numFmtId="0" fontId="3" fillId="0" borderId="0" xfId="0" applyFont="1" applyAlignment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Fill="1" applyBorder="1" applyAlignment="1"/>
    <xf numFmtId="0" fontId="0" fillId="0" borderId="0" xfId="0" applyFill="1" applyBorder="1" applyAlignment="1">
      <alignment horizontal="center"/>
    </xf>
    <xf numFmtId="0" fontId="1" fillId="0" borderId="11" xfId="0" applyFont="1" applyBorder="1"/>
    <xf numFmtId="0" fontId="4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"/>
  <sheetViews>
    <sheetView tabSelected="1" workbookViewId="0">
      <selection activeCell="AC23" sqref="AC23"/>
    </sheetView>
  </sheetViews>
  <sheetFormatPr defaultRowHeight="15" x14ac:dyDescent="0.25"/>
  <cols>
    <col min="1" max="1" width="15.85546875" customWidth="1"/>
    <col min="2" max="2" width="16.140625" customWidth="1"/>
    <col min="3" max="5" width="3.85546875" customWidth="1"/>
    <col min="6" max="6" width="8.28515625" customWidth="1"/>
    <col min="7" max="7" width="8.28515625" style="3" customWidth="1"/>
    <col min="8" max="8" width="15.7109375" style="3" customWidth="1"/>
    <col min="9" max="9" width="10.7109375" style="3" customWidth="1"/>
    <col min="10" max="16" width="5" customWidth="1"/>
    <col min="17" max="17" width="11.42578125" customWidth="1"/>
    <col min="19" max="26" width="9.140625" hidden="1" customWidth="1"/>
    <col min="27" max="27" width="4.140625" hidden="1" customWidth="1"/>
    <col min="28" max="28" width="9.140625" hidden="1" customWidth="1"/>
  </cols>
  <sheetData>
    <row r="1" spans="1:28" ht="28.5" x14ac:dyDescent="0.45">
      <c r="A1" s="1" t="s">
        <v>0</v>
      </c>
      <c r="B1" s="2"/>
    </row>
    <row r="2" spans="1:28" x14ac:dyDescent="0.25">
      <c r="A2" s="4"/>
      <c r="B2" s="2"/>
      <c r="T2" s="16" t="s">
        <v>4</v>
      </c>
      <c r="U2" s="17" t="s">
        <v>5</v>
      </c>
      <c r="V2" s="17" t="s">
        <v>6</v>
      </c>
      <c r="W2" s="17" t="s">
        <v>7</v>
      </c>
      <c r="X2" s="18" t="s">
        <v>8</v>
      </c>
      <c r="Y2" s="19" t="s">
        <v>9</v>
      </c>
      <c r="Z2" s="17" t="s">
        <v>10</v>
      </c>
      <c r="AA2" s="18" t="s">
        <v>11</v>
      </c>
      <c r="AB2" s="21" t="s">
        <v>12</v>
      </c>
    </row>
    <row r="3" spans="1:28" x14ac:dyDescent="0.25">
      <c r="A3" s="5" t="s">
        <v>1</v>
      </c>
      <c r="B3" s="23" t="s">
        <v>15</v>
      </c>
      <c r="S3" s="6" t="str">
        <f>A4</f>
        <v>Blice</v>
      </c>
      <c r="T3" s="7">
        <f t="array" ref="T3">SUM(($A$12:$A$34=S3)*(ISNUMBER($C$12:$C$34)),($B$12:$B$34=S3)*(ISNUMBER($E$12:$E$34)))</f>
        <v>8</v>
      </c>
      <c r="U3" s="3">
        <f t="array" ref="U3">SUM((home=S3)*(homescore&gt;visitorscore),(visitor=S3)*(visitorscore&gt;homescore))</f>
        <v>2</v>
      </c>
      <c r="V3" s="3">
        <f t="array" ref="V3">SUM((home=S3)*(homescore=visitorscore)*ISNUMBER(visitorscore),(visitor=S3)*(visitorscore=homescore)*ISNUMBER(homescore))</f>
        <v>0</v>
      </c>
      <c r="W3" s="3">
        <f t="array" ref="W3">SUM((home=S3)*(homescore&lt;visitorscore),(visitor=S3)*(visitorscore&lt;homescore))</f>
        <v>6</v>
      </c>
      <c r="X3" s="8">
        <f>SUMIF(home,S3,homescore)+SUMIF(visitor,S3,visitorscore)</f>
        <v>439</v>
      </c>
      <c r="Y3" s="9">
        <f>SUMIF(home,S3,visitorscore)+SUMIF(visitor,S3,homescore)</f>
        <v>459</v>
      </c>
      <c r="Z3" s="10">
        <f>X3-Y3</f>
        <v>-20</v>
      </c>
      <c r="AA3" s="8" t="e">
        <f>U3*#REF!+V3*#REF!+W3*#REF!+VLOOKUP(S3,$A$4:$B$8,2,0)</f>
        <v>#REF!</v>
      </c>
      <c r="AB3" t="e">
        <f>X3+Z3*10000+AA3*100000000</f>
        <v>#REF!</v>
      </c>
    </row>
    <row r="4" spans="1:28" x14ac:dyDescent="0.25">
      <c r="A4" s="11" t="s">
        <v>16</v>
      </c>
      <c r="B4" s="2"/>
      <c r="C4" s="2"/>
      <c r="S4" s="12" t="str">
        <f>A5</f>
        <v>Blīdene</v>
      </c>
      <c r="T4" s="7">
        <f t="array" ref="T4">SUM(($A$12:$A$34=S4)*(ISNUMBER($C$12:$C$34)),($B$12:$B$34=S4)*(ISNUMBER($E$12:$E$34)))</f>
        <v>8</v>
      </c>
      <c r="U4" s="3">
        <f t="array" ref="U4">SUM((home=S4)*(homescore&gt;visitorscore),(visitor=S4)*(visitorscore&gt;homescore))</f>
        <v>4</v>
      </c>
      <c r="V4" s="3">
        <f t="array" ref="V4">SUM((home=S4)*(homescore=visitorscore)*ISNUMBER(visitorscore),(visitor=S4)*(visitorscore=homescore)*ISNUMBER(homescore))</f>
        <v>0</v>
      </c>
      <c r="W4" s="3">
        <f t="array" ref="W4">SUM((home=S4)*(homescore&lt;visitorscore),(visitor=S4)*(visitorscore&lt;homescore))</f>
        <v>4</v>
      </c>
      <c r="X4" s="8">
        <f>SUMIF(home,S4,homescore)+SUMIF(visitor,S4,visitorscore)</f>
        <v>490</v>
      </c>
      <c r="Y4" s="9">
        <f>SUMIF(home,S4,visitorscore)+SUMIF(visitor,S4,homescore)</f>
        <v>465</v>
      </c>
      <c r="Z4" s="10">
        <f t="shared" ref="Z4:Z6" si="0">X4-Y4</f>
        <v>25</v>
      </c>
      <c r="AA4" s="8" t="e">
        <f>U4*#REF!+V4*#REF!+W4*#REF!+VLOOKUP(S4,$A$4:$B$8,2,0)</f>
        <v>#REF!</v>
      </c>
      <c r="AB4" t="e">
        <f t="shared" ref="AB4:AB7" si="1">X4+Z4*10000+AA4*100000000</f>
        <v>#REF!</v>
      </c>
    </row>
    <row r="5" spans="1:28" x14ac:dyDescent="0.25">
      <c r="A5" s="11" t="s">
        <v>17</v>
      </c>
      <c r="B5" s="2"/>
      <c r="C5" s="2"/>
      <c r="S5" s="12" t="str">
        <f>A6</f>
        <v>BK Dēmons</v>
      </c>
      <c r="T5" s="7">
        <f t="array" ref="T5">SUM(($A$12:$A$34=S5)*(ISNUMBER($C$12:$C$34)),($B$12:$B$34=S5)*(ISNUMBER($E$12:$E$34)))</f>
        <v>8</v>
      </c>
      <c r="U5" s="3">
        <f t="array" ref="U5">SUM((home=S5)*(homescore&gt;visitorscore),(visitor=S5)*(visitorscore&gt;homescore))</f>
        <v>4</v>
      </c>
      <c r="V5" s="3">
        <f t="array" ref="V5">SUM((home=S5)*(homescore=visitorscore)*ISNUMBER(visitorscore),(visitor=S5)*(visitorscore=homescore)*ISNUMBER(homescore))</f>
        <v>0</v>
      </c>
      <c r="W5" s="3">
        <f t="array" ref="W5">SUM((home=S5)*(homescore&lt;visitorscore),(visitor=S5)*(visitorscore&lt;homescore))</f>
        <v>4</v>
      </c>
      <c r="X5" s="8">
        <f>SUMIF(home,S5,homescore)+SUMIF(visitor,S5,visitorscore)</f>
        <v>495</v>
      </c>
      <c r="Y5" s="9">
        <f>SUMIF(home,S5,visitorscore)+SUMIF(visitor,S5,homescore)</f>
        <v>556</v>
      </c>
      <c r="Z5" s="10">
        <f t="shared" si="0"/>
        <v>-61</v>
      </c>
      <c r="AA5" s="8" t="e">
        <f>U5*#REF!+V5*#REF!+W5*#REF!+VLOOKUP(S5,$A$4:$B$8,2,0)</f>
        <v>#REF!</v>
      </c>
      <c r="AB5" t="e">
        <f t="shared" si="1"/>
        <v>#REF!</v>
      </c>
    </row>
    <row r="6" spans="1:28" x14ac:dyDescent="0.25">
      <c r="A6" s="11" t="s">
        <v>20</v>
      </c>
      <c r="B6" s="2"/>
      <c r="C6" s="2"/>
      <c r="S6" s="12" t="str">
        <f>A7</f>
        <v>U35+</v>
      </c>
      <c r="T6" s="7">
        <f t="array" ref="T6">SUM(($A$12:$A$34=S6)*(ISNUMBER($C$12:$C$34)),($B$12:$B$34=S6)*(ISNUMBER($E$12:$E$34)))</f>
        <v>8</v>
      </c>
      <c r="U6" s="3">
        <f t="array" ref="U6">SUM((home=S6)*(homescore&gt;visitorscore),(visitor=S6)*(visitorscore&gt;homescore))</f>
        <v>4</v>
      </c>
      <c r="V6" s="3">
        <f t="array" ref="V6">SUM((home=S6)*(homescore=visitorscore)*ISNUMBER(visitorscore),(visitor=S6)*(visitorscore=homescore)*ISNUMBER(homescore))</f>
        <v>0</v>
      </c>
      <c r="W6" s="3">
        <f t="array" ref="W6">SUM((home=S6)*(homescore&lt;visitorscore),(visitor=S6)*(visitorscore&lt;homescore))</f>
        <v>4</v>
      </c>
      <c r="X6" s="8">
        <f>SUMIF(home,S6,homescore)+SUMIF(visitor,S6,visitorscore)</f>
        <v>482</v>
      </c>
      <c r="Y6" s="9">
        <f>SUMIF(home,S6,visitorscore)+SUMIF(visitor,S6,homescore)</f>
        <v>454</v>
      </c>
      <c r="Z6" s="10">
        <f t="shared" si="0"/>
        <v>28</v>
      </c>
      <c r="AA6" s="8" t="e">
        <f>U6*#REF!+V6*#REF!+W6*#REF!+VLOOKUP(S6,$A$4:$B$8,2,0)</f>
        <v>#REF!</v>
      </c>
      <c r="AB6" t="e">
        <f t="shared" si="1"/>
        <v>#REF!</v>
      </c>
    </row>
    <row r="7" spans="1:28" x14ac:dyDescent="0.25">
      <c r="A7" s="11" t="s">
        <v>18</v>
      </c>
      <c r="B7" s="2"/>
      <c r="C7" s="2"/>
      <c r="S7" s="20" t="str">
        <f>A8</f>
        <v>Alsunga</v>
      </c>
      <c r="T7" s="7">
        <f t="array" ref="T7">SUM(($A$12:$A$34=S7)*(ISNUMBER($C$12:$C$34)),($B$12:$B$34=S7)*(ISNUMBER($E$12:$E$34)))</f>
        <v>8</v>
      </c>
      <c r="U7" s="3">
        <f t="array" ref="U7">SUM((home=S7)*(homescore&gt;visitorscore),(visitor=S7)*(visitorscore&gt;homescore))</f>
        <v>6</v>
      </c>
      <c r="V7" s="3">
        <f t="array" ref="V7">SUM((home=S7)*(homescore=visitorscore)*ISNUMBER(visitorscore),(visitor=S7)*(visitorscore=homescore)*ISNUMBER(homescore))</f>
        <v>0</v>
      </c>
      <c r="W7" s="3">
        <f t="array" ref="W7">SUM((home=S7)*(homescore&lt;visitorscore),(visitor=S7)*(visitorscore&lt;homescore))</f>
        <v>2</v>
      </c>
      <c r="X7" s="8">
        <f>SUMIF(home,S7,homescore)+SUMIF(visitor,S7,visitorscore)</f>
        <v>511</v>
      </c>
      <c r="Y7" s="9">
        <f>SUMIF(home,S7,visitorscore)+SUMIF(visitor,S7,homescore)</f>
        <v>483</v>
      </c>
      <c r="Z7" s="10">
        <f t="shared" ref="Z7" si="2">X7-Y7</f>
        <v>28</v>
      </c>
      <c r="AA7" s="8" t="e">
        <f>U7*#REF!+V7*#REF!+W7*#REF!+VLOOKUP(S7,$A$4:$B$8,2,0)</f>
        <v>#REF!</v>
      </c>
      <c r="AB7" t="e">
        <f t="shared" si="1"/>
        <v>#REF!</v>
      </c>
    </row>
    <row r="8" spans="1:28" x14ac:dyDescent="0.25">
      <c r="A8" s="11" t="s">
        <v>19</v>
      </c>
      <c r="B8" s="2"/>
      <c r="C8" s="2"/>
    </row>
    <row r="9" spans="1:28" x14ac:dyDescent="0.25">
      <c r="H9" s="24"/>
      <c r="I9" s="25" t="s">
        <v>2</v>
      </c>
      <c r="J9" s="24"/>
      <c r="K9" s="26"/>
      <c r="L9" s="26"/>
      <c r="M9" s="26"/>
      <c r="N9" s="26"/>
      <c r="O9" s="26"/>
      <c r="P9" s="26"/>
      <c r="Q9" s="26"/>
      <c r="R9" s="26"/>
    </row>
    <row r="10" spans="1:28" x14ac:dyDescent="0.25">
      <c r="H10" s="24"/>
      <c r="I10" s="24"/>
      <c r="J10" s="24"/>
      <c r="K10" s="26"/>
      <c r="L10" s="26"/>
      <c r="M10" s="26"/>
      <c r="N10" s="26"/>
      <c r="O10" s="26"/>
      <c r="P10" s="26"/>
      <c r="Q10" s="26"/>
      <c r="R10" s="26"/>
    </row>
    <row r="11" spans="1:28" x14ac:dyDescent="0.25">
      <c r="A11" s="13" t="s">
        <v>13</v>
      </c>
      <c r="H11" s="24"/>
      <c r="I11" s="26"/>
      <c r="J11" s="27" t="s">
        <v>4</v>
      </c>
      <c r="K11" s="28" t="s">
        <v>5</v>
      </c>
      <c r="L11" s="28" t="s">
        <v>6</v>
      </c>
      <c r="M11" s="28" t="s">
        <v>7</v>
      </c>
      <c r="N11" s="29" t="s">
        <v>8</v>
      </c>
      <c r="O11" s="30" t="s">
        <v>9</v>
      </c>
      <c r="P11" s="28" t="s">
        <v>10</v>
      </c>
      <c r="Q11" s="29" t="s">
        <v>11</v>
      </c>
      <c r="R11" s="26"/>
    </row>
    <row r="12" spans="1:28" x14ac:dyDescent="0.25">
      <c r="A12" s="14" t="s">
        <v>18</v>
      </c>
      <c r="B12" s="14" t="s">
        <v>20</v>
      </c>
      <c r="C12" s="15">
        <v>82</v>
      </c>
      <c r="D12" s="15" t="s">
        <v>3</v>
      </c>
      <c r="E12" s="15">
        <v>53</v>
      </c>
      <c r="F12" s="10"/>
      <c r="H12" s="24"/>
      <c r="I12" s="31" t="s">
        <v>19</v>
      </c>
      <c r="J12" s="32">
        <v>8</v>
      </c>
      <c r="K12" s="24">
        <v>6</v>
      </c>
      <c r="L12" s="24">
        <v>0</v>
      </c>
      <c r="M12" s="24">
        <v>2</v>
      </c>
      <c r="N12" s="33">
        <v>511</v>
      </c>
      <c r="O12" s="34">
        <v>483</v>
      </c>
      <c r="P12" s="24">
        <v>28</v>
      </c>
      <c r="Q12" s="33">
        <v>14</v>
      </c>
      <c r="R12" s="26"/>
    </row>
    <row r="13" spans="1:28" x14ac:dyDescent="0.25">
      <c r="A13" s="14" t="s">
        <v>16</v>
      </c>
      <c r="B13" s="14" t="s">
        <v>17</v>
      </c>
      <c r="C13" s="15">
        <v>70</v>
      </c>
      <c r="D13" s="15" t="s">
        <v>3</v>
      </c>
      <c r="E13" s="15">
        <v>50</v>
      </c>
      <c r="F13" s="10"/>
      <c r="H13" s="24"/>
      <c r="I13" s="35" t="s">
        <v>18</v>
      </c>
      <c r="J13" s="34">
        <v>8</v>
      </c>
      <c r="K13" s="24">
        <v>4</v>
      </c>
      <c r="L13" s="24">
        <v>0</v>
      </c>
      <c r="M13" s="24">
        <v>4</v>
      </c>
      <c r="N13" s="33">
        <v>482</v>
      </c>
      <c r="O13" s="34">
        <v>454</v>
      </c>
      <c r="P13" s="24">
        <v>28</v>
      </c>
      <c r="Q13" s="33">
        <v>12</v>
      </c>
      <c r="R13" s="26"/>
    </row>
    <row r="14" spans="1:28" x14ac:dyDescent="0.25">
      <c r="A14" s="14" t="s">
        <v>19</v>
      </c>
      <c r="B14" s="14" t="s">
        <v>20</v>
      </c>
      <c r="C14" s="15">
        <v>67</v>
      </c>
      <c r="D14" s="15" t="s">
        <v>3</v>
      </c>
      <c r="E14" s="15">
        <v>46</v>
      </c>
      <c r="F14" s="10"/>
      <c r="H14" s="24"/>
      <c r="I14" s="35" t="s">
        <v>17</v>
      </c>
      <c r="J14" s="34">
        <v>8</v>
      </c>
      <c r="K14" s="24">
        <v>4</v>
      </c>
      <c r="L14" s="24">
        <v>0</v>
      </c>
      <c r="M14" s="24">
        <v>4</v>
      </c>
      <c r="N14" s="33">
        <v>490</v>
      </c>
      <c r="O14" s="34">
        <v>465</v>
      </c>
      <c r="P14" s="24">
        <v>25</v>
      </c>
      <c r="Q14" s="33">
        <v>12</v>
      </c>
      <c r="R14" s="26"/>
    </row>
    <row r="15" spans="1:28" x14ac:dyDescent="0.25">
      <c r="A15" s="14" t="s">
        <v>18</v>
      </c>
      <c r="B15" s="14" t="s">
        <v>17</v>
      </c>
      <c r="C15" s="15">
        <v>54</v>
      </c>
      <c r="D15" s="15" t="s">
        <v>3</v>
      </c>
      <c r="E15" s="15">
        <v>49</v>
      </c>
      <c r="F15" s="10"/>
      <c r="H15" s="24"/>
      <c r="I15" s="35" t="s">
        <v>20</v>
      </c>
      <c r="J15" s="34">
        <v>8</v>
      </c>
      <c r="K15" s="24">
        <v>4</v>
      </c>
      <c r="L15" s="24">
        <v>0</v>
      </c>
      <c r="M15" s="24">
        <v>4</v>
      </c>
      <c r="N15" s="33">
        <v>495</v>
      </c>
      <c r="O15" s="34">
        <v>556</v>
      </c>
      <c r="P15" s="24">
        <v>-61</v>
      </c>
      <c r="Q15" s="33">
        <v>12</v>
      </c>
      <c r="R15" s="26"/>
    </row>
    <row r="16" spans="1:28" x14ac:dyDescent="0.25">
      <c r="A16" s="14" t="s">
        <v>16</v>
      </c>
      <c r="B16" s="14" t="s">
        <v>19</v>
      </c>
      <c r="C16" s="15">
        <v>64</v>
      </c>
      <c r="D16" s="15" t="s">
        <v>3</v>
      </c>
      <c r="E16" s="15">
        <v>69</v>
      </c>
      <c r="F16" s="10"/>
      <c r="H16" s="24"/>
      <c r="I16" s="35" t="s">
        <v>16</v>
      </c>
      <c r="J16" s="34">
        <v>8</v>
      </c>
      <c r="K16" s="24">
        <v>2</v>
      </c>
      <c r="L16" s="24">
        <v>0</v>
      </c>
      <c r="M16" s="24">
        <v>6</v>
      </c>
      <c r="N16" s="33">
        <v>439</v>
      </c>
      <c r="O16" s="34">
        <v>459</v>
      </c>
      <c r="P16" s="24">
        <v>-20</v>
      </c>
      <c r="Q16" s="33">
        <v>10</v>
      </c>
      <c r="R16" s="26"/>
    </row>
    <row r="17" spans="1:18" x14ac:dyDescent="0.25">
      <c r="A17" s="14" t="s">
        <v>20</v>
      </c>
      <c r="B17" s="14" t="s">
        <v>17</v>
      </c>
      <c r="C17" s="15">
        <v>72</v>
      </c>
      <c r="D17" s="15" t="s">
        <v>3</v>
      </c>
      <c r="E17" s="15">
        <v>63</v>
      </c>
      <c r="F17" s="10"/>
      <c r="H17" s="24"/>
      <c r="I17" s="24"/>
      <c r="J17" s="24"/>
      <c r="K17" s="26"/>
      <c r="L17" s="26"/>
      <c r="M17" s="26"/>
      <c r="N17" s="26"/>
      <c r="O17" s="26"/>
      <c r="P17" s="26"/>
      <c r="Q17" s="26"/>
      <c r="R17" s="26"/>
    </row>
    <row r="18" spans="1:18" x14ac:dyDescent="0.25">
      <c r="A18" s="14" t="s">
        <v>20</v>
      </c>
      <c r="B18" s="14" t="s">
        <v>16</v>
      </c>
      <c r="C18" s="15">
        <v>65</v>
      </c>
      <c r="D18" s="15" t="s">
        <v>3</v>
      </c>
      <c r="E18" s="15">
        <v>56</v>
      </c>
      <c r="H18" s="24"/>
      <c r="I18" s="24"/>
      <c r="J18" s="24"/>
      <c r="K18" s="26"/>
      <c r="L18" s="26"/>
      <c r="M18" s="26"/>
      <c r="N18" s="26"/>
      <c r="O18" s="26"/>
      <c r="P18" s="26"/>
      <c r="Q18" s="26"/>
      <c r="R18" s="26"/>
    </row>
    <row r="19" spans="1:18" x14ac:dyDescent="0.25">
      <c r="A19" s="14" t="s">
        <v>19</v>
      </c>
      <c r="B19" s="14" t="s">
        <v>18</v>
      </c>
      <c r="C19" s="15">
        <v>68</v>
      </c>
      <c r="D19" s="15" t="s">
        <v>3</v>
      </c>
      <c r="E19" s="15">
        <v>58</v>
      </c>
      <c r="H19" s="24"/>
      <c r="I19" s="24"/>
      <c r="J19" s="24"/>
      <c r="K19" s="26"/>
      <c r="L19" s="26"/>
      <c r="M19" s="26"/>
      <c r="N19" s="26"/>
      <c r="O19" s="26"/>
      <c r="P19" s="26"/>
      <c r="Q19" s="26"/>
      <c r="R19" s="26"/>
    </row>
    <row r="20" spans="1:18" x14ac:dyDescent="0.25">
      <c r="A20" s="14" t="s">
        <v>17</v>
      </c>
      <c r="B20" s="14" t="s">
        <v>19</v>
      </c>
      <c r="C20" s="15">
        <v>82</v>
      </c>
      <c r="D20" s="15" t="s">
        <v>3</v>
      </c>
      <c r="E20" s="15">
        <v>52</v>
      </c>
    </row>
    <row r="21" spans="1:18" x14ac:dyDescent="0.25">
      <c r="A21" s="14" t="s">
        <v>16</v>
      </c>
      <c r="B21" s="14" t="s">
        <v>18</v>
      </c>
      <c r="C21" s="15">
        <v>35</v>
      </c>
      <c r="D21" s="15" t="s">
        <v>3</v>
      </c>
      <c r="E21" s="15">
        <v>56</v>
      </c>
    </row>
    <row r="23" spans="1:18" x14ac:dyDescent="0.25">
      <c r="A23" s="22" t="s">
        <v>14</v>
      </c>
    </row>
    <row r="24" spans="1:18" x14ac:dyDescent="0.25">
      <c r="A24" s="14" t="str">
        <f t="shared" ref="A24:A33" si="3">B12</f>
        <v>BK Dēmons</v>
      </c>
      <c r="B24" s="14" t="str">
        <f t="shared" ref="B24:B33" si="4">A12</f>
        <v>U35+</v>
      </c>
      <c r="C24" s="15">
        <v>67</v>
      </c>
      <c r="D24" s="15" t="s">
        <v>3</v>
      </c>
      <c r="E24" s="15">
        <v>64</v>
      </c>
    </row>
    <row r="25" spans="1:18" x14ac:dyDescent="0.25">
      <c r="A25" s="14" t="str">
        <f t="shared" si="3"/>
        <v>Blīdene</v>
      </c>
      <c r="B25" s="14" t="str">
        <f t="shared" si="4"/>
        <v>Blice</v>
      </c>
      <c r="C25" s="15">
        <v>48</v>
      </c>
      <c r="D25" s="15" t="s">
        <v>3</v>
      </c>
      <c r="E25" s="15">
        <v>36</v>
      </c>
    </row>
    <row r="26" spans="1:18" x14ac:dyDescent="0.25">
      <c r="A26" s="14" t="str">
        <f t="shared" si="3"/>
        <v>BK Dēmons</v>
      </c>
      <c r="B26" s="14" t="str">
        <f t="shared" si="4"/>
        <v>Alsunga</v>
      </c>
      <c r="C26" s="15">
        <v>69</v>
      </c>
      <c r="D26" s="15" t="s">
        <v>3</v>
      </c>
      <c r="E26" s="15">
        <v>98</v>
      </c>
    </row>
    <row r="27" spans="1:18" x14ac:dyDescent="0.25">
      <c r="A27" s="14" t="str">
        <f t="shared" si="3"/>
        <v>Blīdene</v>
      </c>
      <c r="B27" s="14" t="str">
        <f t="shared" si="4"/>
        <v>U35+</v>
      </c>
      <c r="C27" s="15">
        <v>75</v>
      </c>
      <c r="D27" s="15" t="s">
        <v>3</v>
      </c>
      <c r="E27" s="15">
        <v>61</v>
      </c>
    </row>
    <row r="28" spans="1:18" x14ac:dyDescent="0.25">
      <c r="A28" s="14" t="str">
        <f t="shared" si="3"/>
        <v>Alsunga</v>
      </c>
      <c r="B28" s="14" t="str">
        <f t="shared" si="4"/>
        <v>Blice</v>
      </c>
      <c r="C28" s="15">
        <v>56</v>
      </c>
      <c r="D28" s="15" t="s">
        <v>3</v>
      </c>
      <c r="E28" s="15">
        <v>54</v>
      </c>
    </row>
    <row r="29" spans="1:18" x14ac:dyDescent="0.25">
      <c r="A29" s="14" t="str">
        <f t="shared" si="3"/>
        <v>Blīdene</v>
      </c>
      <c r="B29" s="14" t="str">
        <f t="shared" si="4"/>
        <v>BK Dēmons</v>
      </c>
      <c r="C29" s="15">
        <v>66</v>
      </c>
      <c r="D29" s="15" t="s">
        <v>3</v>
      </c>
      <c r="E29" s="15">
        <v>62</v>
      </c>
    </row>
    <row r="30" spans="1:18" x14ac:dyDescent="0.25">
      <c r="A30" s="14" t="str">
        <f t="shared" si="3"/>
        <v>Blice</v>
      </c>
      <c r="B30" s="14" t="str">
        <f t="shared" si="4"/>
        <v>BK Dēmons</v>
      </c>
      <c r="C30" s="15">
        <v>60</v>
      </c>
      <c r="D30" s="15" t="s">
        <v>3</v>
      </c>
      <c r="E30" s="15">
        <v>61</v>
      </c>
    </row>
    <row r="31" spans="1:18" x14ac:dyDescent="0.25">
      <c r="A31" s="14" t="str">
        <f t="shared" si="3"/>
        <v>U35+</v>
      </c>
      <c r="B31" s="14" t="str">
        <f t="shared" si="4"/>
        <v>Alsunga</v>
      </c>
      <c r="C31" s="15">
        <v>53</v>
      </c>
      <c r="D31" s="15" t="s">
        <v>3</v>
      </c>
      <c r="E31" s="15">
        <v>43</v>
      </c>
    </row>
    <row r="32" spans="1:18" x14ac:dyDescent="0.25">
      <c r="A32" s="14" t="str">
        <f t="shared" si="3"/>
        <v>Alsunga</v>
      </c>
      <c r="B32" s="14" t="str">
        <f t="shared" si="4"/>
        <v>Blīdene</v>
      </c>
      <c r="C32" s="15">
        <v>58</v>
      </c>
      <c r="D32" s="15" t="s">
        <v>3</v>
      </c>
      <c r="E32" s="15">
        <v>57</v>
      </c>
    </row>
    <row r="33" spans="1:5" x14ac:dyDescent="0.25">
      <c r="A33" s="14" t="str">
        <f t="shared" si="3"/>
        <v>U35+</v>
      </c>
      <c r="B33" s="14" t="str">
        <f t="shared" si="4"/>
        <v>Blice</v>
      </c>
      <c r="C33" s="15">
        <v>54</v>
      </c>
      <c r="D33" s="15" t="s">
        <v>3</v>
      </c>
      <c r="E33" s="15">
        <v>64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GroupA</vt:lpstr>
      <vt:lpstr>home</vt:lpstr>
      <vt:lpstr>homescore</vt:lpstr>
      <vt:lpstr>visitor</vt:lpstr>
      <vt:lpstr>visitorscore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Podlešák</dc:creator>
  <cp:lastModifiedBy>Kārlis</cp:lastModifiedBy>
  <dcterms:created xsi:type="dcterms:W3CDTF">2013-06-13T09:24:13Z</dcterms:created>
  <dcterms:modified xsi:type="dcterms:W3CDTF">2022-03-22T11:24:23Z</dcterms:modified>
</cp:coreProperties>
</file>